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1760" tabRatio="808" activeTab="1"/>
  </bookViews>
  <sheets>
    <sheet name="апрель" sheetId="31" r:id="rId1"/>
    <sheet name="для стенда" sheetId="16" r:id="rId2"/>
  </sheets>
  <definedNames>
    <definedName name="_xlnm.Print_Area" localSheetId="0">апрель!$A$1:$E$47</definedName>
    <definedName name="_xlnm.Print_Area" localSheetId="1">'для стенда'!$A$1:$E$26</definedName>
  </definedNames>
  <calcPr calcId="124519"/>
</workbook>
</file>

<file path=xl/calcChain.xml><?xml version="1.0" encoding="utf-8"?>
<calcChain xmlns="http://schemas.openxmlformats.org/spreadsheetml/2006/main">
  <c r="E15" i="31"/>
  <c r="E18"/>
  <c r="E19" s="1"/>
  <c r="E45"/>
  <c r="E44"/>
  <c r="E43"/>
  <c r="E42"/>
  <c r="E40"/>
  <c r="E36"/>
  <c r="E39" s="1"/>
  <c r="E32"/>
  <c r="E35" s="1"/>
  <c r="D31"/>
  <c r="D30"/>
  <c r="E29"/>
  <c r="E30" s="1"/>
  <c r="E26"/>
  <c r="E27" s="1"/>
  <c r="E25"/>
  <c r="E24"/>
  <c r="E21"/>
  <c r="E23" s="1"/>
  <c r="E17"/>
  <c r="E31" l="1"/>
  <c r="E16"/>
  <c r="E20"/>
  <c r="E22"/>
  <c r="E28"/>
  <c r="E34"/>
  <c r="E38"/>
  <c r="E33"/>
  <c r="E37"/>
</calcChain>
</file>

<file path=xl/sharedStrings.xml><?xml version="1.0" encoding="utf-8"?>
<sst xmlns="http://schemas.openxmlformats.org/spreadsheetml/2006/main" count="110" uniqueCount="59">
  <si>
    <t xml:space="preserve"> </t>
  </si>
  <si>
    <t>№</t>
  </si>
  <si>
    <t xml:space="preserve">      Наименование услуги</t>
  </si>
  <si>
    <t>Ед.изм.</t>
  </si>
  <si>
    <t>Тариф</t>
  </si>
  <si>
    <t>1 прожив.</t>
  </si>
  <si>
    <t>35 л/сутки водопользование из водоразборных колонок</t>
  </si>
  <si>
    <t xml:space="preserve">Водоснабжение, обеспечивающие полное возмещение экономически обоснованных затрат на их оказание  </t>
  </si>
  <si>
    <t>Канализация</t>
  </si>
  <si>
    <t>-210 л с газовыми колонками</t>
  </si>
  <si>
    <t>-165 л без газовых колонок</t>
  </si>
  <si>
    <t>Канализация, обеспечивающие полное возмещение экономически обоснованных затрат на их оказание</t>
  </si>
  <si>
    <t>Центральное отопление и горячее водоснабжение (подогрев воды)</t>
  </si>
  <si>
    <t xml:space="preserve"> 1Г/кал.</t>
  </si>
  <si>
    <t>Тепловая энергия для нужд отопления и горячего водоснабжения, обеспечивающие полное возмещение экономически обоснованных затрат на их оказание</t>
  </si>
  <si>
    <t>1 Г/кал</t>
  </si>
  <si>
    <t xml:space="preserve">Вывоз и обезвреживание твердых бытовых отходов </t>
  </si>
  <si>
    <t>Благоустроенное жилье</t>
  </si>
  <si>
    <t>Неблагоустроенное жилье</t>
  </si>
  <si>
    <t>Вывоз и обезвреживание твердых бытовых отходов, обеспечивающие полное возмещение экономически обоснованных затрат на их оказание</t>
  </si>
  <si>
    <t>Услуги по техническому обслуживанию жилых домов</t>
  </si>
  <si>
    <t>При отсутствии 1-го вида обустройства</t>
  </si>
  <si>
    <t xml:space="preserve">                              2-х видов обустройства</t>
  </si>
  <si>
    <t xml:space="preserve">                              3-х видов обустройства</t>
  </si>
  <si>
    <t xml:space="preserve">Услуги по техническому обслуживанию жилых домов, обеспечивающие полное возмещение экономически обоснованных затрат на их оказание   </t>
  </si>
  <si>
    <t>Экономист</t>
  </si>
  <si>
    <t xml:space="preserve">           </t>
  </si>
  <si>
    <t xml:space="preserve">     Тарифы на жилищно-коммунальные услуги для населения.</t>
  </si>
  <si>
    <t>Капитальный ремонт</t>
  </si>
  <si>
    <t>Дни</t>
  </si>
  <si>
    <t>Е.И. Евсеева</t>
  </si>
  <si>
    <t>Услуги по капитальному ремонту жилого дома</t>
  </si>
  <si>
    <t>Предельно-допустимые тарифы:</t>
  </si>
  <si>
    <t>1 прожив. в мес.</t>
  </si>
  <si>
    <t>на санитарное содержание вспомогательных помещений жилого дома</t>
  </si>
  <si>
    <t>возмещение расходов на электроэнергию, потребляемую на освещение вспомогательных помещений и работу оборудования жилого дома</t>
  </si>
  <si>
    <t>Водоснабжение</t>
  </si>
  <si>
    <t xml:space="preserve">Утверждаю                                </t>
  </si>
  <si>
    <r>
      <t>1 м</t>
    </r>
    <r>
      <rPr>
        <b/>
        <vertAlign val="superscript"/>
        <sz val="10"/>
        <rFont val="Times New Roman"/>
        <family val="1"/>
        <charset val="204"/>
      </rPr>
      <t>3</t>
    </r>
  </si>
  <si>
    <r>
      <t>1м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общ.пл</t>
    </r>
  </si>
  <si>
    <r>
      <t>1м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общ.пл.</t>
    </r>
  </si>
  <si>
    <t xml:space="preserve"> 1 Г/кал</t>
  </si>
  <si>
    <t>Водоснабжение, субсидируемый тариф</t>
  </si>
  <si>
    <t>Канализация, субсидируемый тариф</t>
  </si>
  <si>
    <t>Центральное отопление и горячее водоснабжение (подогрев воды), субсидируемый тариф</t>
  </si>
  <si>
    <t>Вывоз и обезвреживание твердых бытовых отходов, субсидируемый тариф</t>
  </si>
  <si>
    <t>Услуги по техническому обслуживанию жилых домов, субсидируемый тариф</t>
  </si>
  <si>
    <r>
      <t>1 м</t>
    </r>
    <r>
      <rPr>
        <vertAlign val="superscript"/>
        <sz val="10"/>
        <rFont val="Times New Roman"/>
        <family val="1"/>
        <charset val="204"/>
      </rPr>
      <t>3</t>
    </r>
  </si>
  <si>
    <r>
      <t>1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общ.пл</t>
    </r>
  </si>
  <si>
    <t>Электроэнергия в жилых домах, оборудованных в установленном порядке электрическими плитами, одноставочный тариф</t>
  </si>
  <si>
    <t>1 кВт ч</t>
  </si>
  <si>
    <t>Электроэнергия, одноставочный тариф</t>
  </si>
  <si>
    <t>Директор УКП "Жилкомхоз"</t>
  </si>
  <si>
    <t>_____________ А.С. Голубцов</t>
  </si>
  <si>
    <t>С 1 ИЮНЯ - 20,6216</t>
  </si>
  <si>
    <t xml:space="preserve">     Тарифы на жилищно-коммунальные услуги для населения</t>
  </si>
  <si>
    <t>Решение ОБЛИСПОЛКОМА от 27 ДЕКАБРЯ 2019 г. № 28-27 и № 28-28</t>
  </si>
  <si>
    <t>( в действии с  1  января 2020 г.)</t>
  </si>
  <si>
    <t>за  ЯНВАРЬ  2022 г.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</si>
</sst>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8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vertical="center" wrapText="1"/>
    </xf>
    <xf numFmtId="0" fontId="8" fillId="0" borderId="0" xfId="0" applyFont="1" applyFill="1"/>
    <xf numFmtId="0" fontId="5" fillId="0" borderId="0" xfId="1" applyFont="1" applyFill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right" vertical="center" wrapText="1"/>
    </xf>
    <xf numFmtId="0" fontId="4" fillId="2" borderId="5" xfId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4" fillId="2" borderId="3" xfId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4" fillId="0" borderId="3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39"/>
    </xf>
    <xf numFmtId="0" fontId="14" fillId="0" borderId="0" xfId="0" applyFont="1" applyAlignment="1">
      <alignment horizontal="left" vertical="center" indent="39"/>
    </xf>
    <xf numFmtId="0" fontId="6" fillId="0" borderId="0" xfId="1" applyFont="1" applyAlignment="1">
      <alignment horizontal="left" vertical="center" indent="39"/>
    </xf>
    <xf numFmtId="0" fontId="15" fillId="0" borderId="0" xfId="1" applyFont="1" applyAlignment="1">
      <alignment horizontal="left" vertical="center" indent="39"/>
    </xf>
    <xf numFmtId="0" fontId="3" fillId="0" borderId="0" xfId="1" applyFont="1" applyAlignment="1">
      <alignment horizontal="left" vertical="center" indent="39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right" vertical="center" wrapText="1"/>
    </xf>
    <xf numFmtId="0" fontId="15" fillId="0" borderId="5" xfId="1" applyFont="1" applyFill="1" applyBorder="1" applyAlignment="1">
      <alignment vertical="top" wrapText="1"/>
    </xf>
    <xf numFmtId="0" fontId="15" fillId="0" borderId="3" xfId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vertical="center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right" vertical="center" wrapText="1"/>
    </xf>
    <xf numFmtId="164" fontId="5" fillId="4" borderId="2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164" fontId="5" fillId="4" borderId="4" xfId="0" applyNumberFormat="1" applyFont="1" applyFill="1" applyBorder="1" applyAlignment="1">
      <alignment horizontal="right" vertical="center" wrapText="1"/>
    </xf>
    <xf numFmtId="164" fontId="5" fillId="4" borderId="3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5" xfId="0" applyNumberFormat="1" applyFont="1" applyFill="1" applyBorder="1" applyAlignment="1">
      <alignment horizontal="right" vertical="center" wrapText="1"/>
    </xf>
    <xf numFmtId="164" fontId="3" fillId="3" borderId="3" xfId="1" applyNumberFormat="1" applyFont="1" applyFill="1" applyBorder="1" applyAlignment="1">
      <alignment vertical="center"/>
    </xf>
    <xf numFmtId="164" fontId="3" fillId="3" borderId="4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5" fillId="0" borderId="5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workbookViewId="0">
      <selection activeCell="E15" sqref="E15"/>
    </sheetView>
  </sheetViews>
  <sheetFormatPr defaultRowHeight="15.75"/>
  <cols>
    <col min="1" max="1" width="1.7109375" style="12" customWidth="1"/>
    <col min="2" max="2" width="3" style="32" customWidth="1"/>
    <col min="3" max="3" width="78.42578125" style="12" customWidth="1"/>
    <col min="4" max="4" width="11.85546875" style="12" customWidth="1"/>
    <col min="5" max="5" width="10.5703125" style="12" customWidth="1"/>
    <col min="6" max="16384" width="9.140625" style="12"/>
  </cols>
  <sheetData>
    <row r="1" spans="1:8" s="40" customFormat="1" ht="18.75">
      <c r="B1" s="41"/>
      <c r="C1" s="42" t="s">
        <v>37</v>
      </c>
      <c r="D1" s="42"/>
      <c r="E1" s="42"/>
    </row>
    <row r="2" spans="1:8" s="40" customFormat="1" ht="18.75">
      <c r="B2" s="43"/>
      <c r="C2" s="42" t="s">
        <v>52</v>
      </c>
      <c r="D2" s="42"/>
      <c r="E2" s="42"/>
      <c r="F2" s="44"/>
      <c r="G2" s="44"/>
      <c r="H2" s="44"/>
    </row>
    <row r="3" spans="1:8" s="40" customFormat="1" ht="18.75">
      <c r="B3" s="43" t="s">
        <v>0</v>
      </c>
      <c r="C3" s="42" t="s">
        <v>53</v>
      </c>
      <c r="D3" s="42"/>
      <c r="E3" s="42"/>
      <c r="F3" s="44"/>
      <c r="G3" s="44"/>
      <c r="H3" s="44"/>
    </row>
    <row r="4" spans="1:8" ht="28.5" customHeight="1">
      <c r="B4" s="33"/>
      <c r="C4" s="13"/>
      <c r="D4" s="13"/>
      <c r="E4" s="13"/>
      <c r="F4" s="14"/>
      <c r="G4" s="14"/>
      <c r="H4" s="14"/>
    </row>
    <row r="5" spans="1:8" ht="18.75" customHeight="1">
      <c r="A5" s="78" t="s">
        <v>27</v>
      </c>
      <c r="B5" s="78"/>
      <c r="C5" s="78"/>
      <c r="D5" s="78"/>
      <c r="E5" s="78"/>
      <c r="F5" s="14"/>
      <c r="G5" s="14"/>
      <c r="H5" s="14"/>
    </row>
    <row r="6" spans="1:8" ht="16.5" customHeight="1">
      <c r="A6" s="79" t="s">
        <v>58</v>
      </c>
      <c r="B6" s="79"/>
      <c r="C6" s="79"/>
      <c r="D6" s="79"/>
      <c r="E6" s="79"/>
      <c r="F6" s="14"/>
      <c r="G6" s="14"/>
      <c r="H6" s="14"/>
    </row>
    <row r="7" spans="1:8" ht="14.25" customHeight="1">
      <c r="B7" s="34"/>
      <c r="C7" s="14" t="s">
        <v>26</v>
      </c>
      <c r="D7" s="14"/>
      <c r="E7" s="14"/>
      <c r="F7" s="14"/>
      <c r="G7" s="14"/>
      <c r="H7" s="14"/>
    </row>
    <row r="8" spans="1:8" ht="15" customHeight="1">
      <c r="B8" s="34"/>
      <c r="C8" s="23" t="s">
        <v>56</v>
      </c>
      <c r="D8" s="23"/>
      <c r="E8" s="14"/>
      <c r="F8" s="14"/>
      <c r="G8" s="14"/>
      <c r="H8" s="14"/>
    </row>
    <row r="9" spans="1:8" ht="15.75" customHeight="1">
      <c r="B9" s="34"/>
      <c r="C9" s="4" t="s">
        <v>57</v>
      </c>
      <c r="D9" s="23"/>
      <c r="E9" s="14"/>
      <c r="F9" s="14"/>
      <c r="G9" s="14"/>
      <c r="H9" s="14"/>
    </row>
    <row r="10" spans="1:8" ht="11.25" hidden="1" customHeight="1">
      <c r="B10" s="8"/>
      <c r="C10" s="23"/>
      <c r="D10" s="14"/>
      <c r="E10" s="14"/>
      <c r="F10" s="14"/>
      <c r="G10" s="14"/>
      <c r="H10" s="14"/>
    </row>
    <row r="11" spans="1:8" ht="12.75" hidden="1" customHeight="1">
      <c r="B11" s="8"/>
      <c r="C11" s="23"/>
      <c r="D11" s="14"/>
      <c r="E11" s="14"/>
      <c r="F11" s="14"/>
      <c r="G11" s="14"/>
      <c r="H11" s="14"/>
    </row>
    <row r="12" spans="1:8" ht="16.5" thickBot="1">
      <c r="B12" s="8"/>
      <c r="C12" s="23"/>
      <c r="D12" s="14"/>
      <c r="E12" s="14"/>
      <c r="F12" s="14"/>
      <c r="G12" s="14"/>
      <c r="H12" s="14"/>
    </row>
    <row r="13" spans="1:8" ht="15">
      <c r="B13" s="80" t="s">
        <v>1</v>
      </c>
      <c r="C13" s="80" t="s">
        <v>2</v>
      </c>
      <c r="D13" s="80" t="s">
        <v>3</v>
      </c>
      <c r="E13" s="80" t="s">
        <v>4</v>
      </c>
      <c r="F13" s="14"/>
      <c r="G13" s="14"/>
      <c r="H13" s="14"/>
    </row>
    <row r="14" spans="1:8" thickBot="1">
      <c r="B14" s="81"/>
      <c r="C14" s="81"/>
      <c r="D14" s="81"/>
      <c r="E14" s="81"/>
      <c r="F14" s="14"/>
      <c r="G14" s="14"/>
      <c r="H14" s="14" t="s">
        <v>29</v>
      </c>
    </row>
    <row r="15" spans="1:8" ht="16.5" thickBot="1">
      <c r="B15" s="21">
        <v>1</v>
      </c>
      <c r="C15" s="24" t="s">
        <v>36</v>
      </c>
      <c r="D15" s="25" t="s">
        <v>38</v>
      </c>
      <c r="E15" s="64">
        <f>'для стенда'!E10</f>
        <v>1.1927000000000001</v>
      </c>
      <c r="F15" s="14"/>
      <c r="G15" s="14"/>
      <c r="H15" s="23">
        <v>30</v>
      </c>
    </row>
    <row r="16" spans="1:8" ht="15.75" customHeight="1" thickBot="1">
      <c r="B16" s="35"/>
      <c r="C16" s="26" t="s">
        <v>6</v>
      </c>
      <c r="D16" s="27" t="s">
        <v>5</v>
      </c>
      <c r="E16" s="65">
        <f>ROUND(E15*35*$H$15/1000,4)</f>
        <v>1.2523</v>
      </c>
      <c r="F16" s="14"/>
      <c r="G16" s="14"/>
      <c r="H16" s="14"/>
    </row>
    <row r="17" spans="1:5" ht="32.25" thickBot="1">
      <c r="A17" s="14"/>
      <c r="B17" s="21">
        <v>2</v>
      </c>
      <c r="C17" s="24" t="s">
        <v>7</v>
      </c>
      <c r="D17" s="25" t="s">
        <v>38</v>
      </c>
      <c r="E17" s="64">
        <f>'для стенда'!E11</f>
        <v>1.3499000000000001</v>
      </c>
    </row>
    <row r="18" spans="1:5" ht="16.5" thickBot="1">
      <c r="B18" s="21">
        <v>3</v>
      </c>
      <c r="C18" s="24" t="s">
        <v>8</v>
      </c>
      <c r="D18" s="25" t="s">
        <v>38</v>
      </c>
      <c r="E18" s="64">
        <f>'для стенда'!E12</f>
        <v>0.99080000000000001</v>
      </c>
    </row>
    <row r="19" spans="1:5" ht="16.5" thickBot="1">
      <c r="B19" s="35"/>
      <c r="C19" s="26" t="s">
        <v>9</v>
      </c>
      <c r="D19" s="27" t="s">
        <v>5</v>
      </c>
      <c r="E19" s="65">
        <f>ROUND(E18*210*$H$15/1000,4)</f>
        <v>6.242</v>
      </c>
    </row>
    <row r="20" spans="1:5" ht="16.5" thickBot="1">
      <c r="B20" s="35"/>
      <c r="C20" s="26" t="s">
        <v>10</v>
      </c>
      <c r="D20" s="27" t="s">
        <v>5</v>
      </c>
      <c r="E20" s="65">
        <f>ROUND(E18*165*$H$15/1000,4)</f>
        <v>4.9044999999999996</v>
      </c>
    </row>
    <row r="21" spans="1:5" ht="32.25" thickBot="1">
      <c r="B21" s="21">
        <v>4</v>
      </c>
      <c r="C21" s="24" t="s">
        <v>11</v>
      </c>
      <c r="D21" s="25" t="s">
        <v>38</v>
      </c>
      <c r="E21" s="65">
        <f>'для стенда'!E13</f>
        <v>1.0619000000000001</v>
      </c>
    </row>
    <row r="22" spans="1:5" ht="16.5" thickBot="1">
      <c r="B22" s="35"/>
      <c r="C22" s="26" t="s">
        <v>9</v>
      </c>
      <c r="D22" s="27" t="s">
        <v>5</v>
      </c>
      <c r="E22" s="65">
        <f>ROUND(E21*210*$H$15/1000,4)</f>
        <v>6.69</v>
      </c>
    </row>
    <row r="23" spans="1:5" ht="16.5" thickBot="1">
      <c r="B23" s="35"/>
      <c r="C23" s="26" t="s">
        <v>10</v>
      </c>
      <c r="D23" s="27" t="s">
        <v>5</v>
      </c>
      <c r="E23" s="65">
        <f>ROUND(E21*165*$H$15/1000,4)</f>
        <v>5.2564000000000002</v>
      </c>
    </row>
    <row r="24" spans="1:5" ht="16.5" thickBot="1">
      <c r="B24" s="21">
        <v>5</v>
      </c>
      <c r="C24" s="24" t="s">
        <v>12</v>
      </c>
      <c r="D24" s="25" t="s">
        <v>13</v>
      </c>
      <c r="E24" s="64">
        <f>'для стенда'!E14</f>
        <v>18.4831</v>
      </c>
    </row>
    <row r="25" spans="1:5" ht="48" thickBot="1">
      <c r="B25" s="21">
        <v>6</v>
      </c>
      <c r="C25" s="24" t="s">
        <v>14</v>
      </c>
      <c r="D25" s="25" t="s">
        <v>15</v>
      </c>
      <c r="E25" s="64">
        <f>'для стенда'!E15</f>
        <v>92.25</v>
      </c>
    </row>
    <row r="26" spans="1:5" ht="16.5" thickBot="1">
      <c r="B26" s="36">
        <v>7</v>
      </c>
      <c r="C26" s="28" t="s">
        <v>16</v>
      </c>
      <c r="D26" s="25" t="s">
        <v>38</v>
      </c>
      <c r="E26" s="66">
        <f>'для стенда'!E16</f>
        <v>10.1853</v>
      </c>
    </row>
    <row r="27" spans="1:5" ht="16.5" thickBot="1">
      <c r="B27" s="37"/>
      <c r="C27" s="22" t="s">
        <v>17</v>
      </c>
      <c r="D27" s="29">
        <v>0.14080000000000001</v>
      </c>
      <c r="E27" s="67">
        <f>ROUND(E26*D27,4)</f>
        <v>1.4340999999999999</v>
      </c>
    </row>
    <row r="28" spans="1:5" ht="16.5" thickBot="1">
      <c r="B28" s="37"/>
      <c r="C28" s="22" t="s">
        <v>18</v>
      </c>
      <c r="D28" s="29">
        <v>0.19409999999999999</v>
      </c>
      <c r="E28" s="68">
        <f>ROUND(D28*E26,4)</f>
        <v>1.9770000000000001</v>
      </c>
    </row>
    <row r="29" spans="1:5" ht="32.25" thickBot="1">
      <c r="B29" s="36">
        <v>8</v>
      </c>
      <c r="C29" s="24" t="s">
        <v>19</v>
      </c>
      <c r="D29" s="25" t="s">
        <v>38</v>
      </c>
      <c r="E29" s="65">
        <f>'для стенда'!E17</f>
        <v>10.4748</v>
      </c>
    </row>
    <row r="30" spans="1:5" ht="16.5" thickBot="1">
      <c r="B30" s="38"/>
      <c r="C30" s="22" t="s">
        <v>17</v>
      </c>
      <c r="D30" s="29">
        <f>D27</f>
        <v>0.14080000000000001</v>
      </c>
      <c r="E30" s="67">
        <f>ROUND(E29*D30,4)</f>
        <v>1.4749000000000001</v>
      </c>
    </row>
    <row r="31" spans="1:5" ht="16.5" thickBot="1">
      <c r="B31" s="38"/>
      <c r="C31" s="9" t="s">
        <v>18</v>
      </c>
      <c r="D31" s="29">
        <f>D28</f>
        <v>0.19409999999999999</v>
      </c>
      <c r="E31" s="68">
        <f>ROUND(D31*E29,4)</f>
        <v>2.0331999999999999</v>
      </c>
    </row>
    <row r="32" spans="1:5" ht="16.5" thickBot="1">
      <c r="B32" s="21">
        <v>9</v>
      </c>
      <c r="C32" s="24" t="s">
        <v>20</v>
      </c>
      <c r="D32" s="19" t="s">
        <v>39</v>
      </c>
      <c r="E32" s="65">
        <f>'для стенда'!E18</f>
        <v>0.13980000000000001</v>
      </c>
    </row>
    <row r="33" spans="2:5" ht="16.5" thickBot="1">
      <c r="B33" s="35"/>
      <c r="C33" s="26" t="s">
        <v>21</v>
      </c>
      <c r="D33" s="27" t="s">
        <v>40</v>
      </c>
      <c r="E33" s="65">
        <f>E32*0.9</f>
        <v>0.12582000000000002</v>
      </c>
    </row>
    <row r="34" spans="2:5" ht="16.5" thickBot="1">
      <c r="B34" s="35"/>
      <c r="C34" s="26" t="s">
        <v>22</v>
      </c>
      <c r="D34" s="27" t="s">
        <v>40</v>
      </c>
      <c r="E34" s="65">
        <f>E32*0.8</f>
        <v>0.11184000000000001</v>
      </c>
    </row>
    <row r="35" spans="2:5" ht="16.5" thickBot="1">
      <c r="B35" s="35"/>
      <c r="C35" s="26" t="s">
        <v>23</v>
      </c>
      <c r="D35" s="27" t="s">
        <v>40</v>
      </c>
      <c r="E35" s="65">
        <f>E32*0.7</f>
        <v>9.7860000000000003E-2</v>
      </c>
    </row>
    <row r="36" spans="2:5" ht="32.25" thickBot="1">
      <c r="B36" s="21">
        <v>10</v>
      </c>
      <c r="C36" s="24" t="s">
        <v>24</v>
      </c>
      <c r="D36" s="19" t="s">
        <v>39</v>
      </c>
      <c r="E36" s="65">
        <f>'для стенда'!E19</f>
        <v>0.15</v>
      </c>
    </row>
    <row r="37" spans="2:5" ht="16.5" thickBot="1">
      <c r="B37" s="35"/>
      <c r="C37" s="26" t="s">
        <v>21</v>
      </c>
      <c r="D37" s="27" t="s">
        <v>40</v>
      </c>
      <c r="E37" s="65">
        <f>E36*0.9</f>
        <v>0.13500000000000001</v>
      </c>
    </row>
    <row r="38" spans="2:5" ht="16.5" thickBot="1">
      <c r="B38" s="35"/>
      <c r="C38" s="26" t="s">
        <v>22</v>
      </c>
      <c r="D38" s="27" t="s">
        <v>40</v>
      </c>
      <c r="E38" s="65">
        <f>E36*0.8</f>
        <v>0.12</v>
      </c>
    </row>
    <row r="39" spans="2:5" ht="16.5" thickBot="1">
      <c r="B39" s="35"/>
      <c r="C39" s="26" t="s">
        <v>23</v>
      </c>
      <c r="D39" s="27" t="s">
        <v>40</v>
      </c>
      <c r="E39" s="65">
        <f>E36*0.7</f>
        <v>0.105</v>
      </c>
    </row>
    <row r="40" spans="2:5" ht="16.5" thickBot="1">
      <c r="B40" s="39">
        <v>11</v>
      </c>
      <c r="C40" s="30" t="s">
        <v>28</v>
      </c>
      <c r="D40" s="19" t="s">
        <v>39</v>
      </c>
      <c r="E40" s="69">
        <f>'для стенда'!E20</f>
        <v>0.13980000000000001</v>
      </c>
    </row>
    <row r="41" spans="2:5" ht="16.5" thickBot="1">
      <c r="B41" s="39">
        <v>12</v>
      </c>
      <c r="C41" s="30" t="s">
        <v>32</v>
      </c>
      <c r="D41" s="19"/>
      <c r="E41" s="69"/>
    </row>
    <row r="42" spans="2:5" ht="16.5" customHeight="1" thickBot="1">
      <c r="B42" s="39"/>
      <c r="C42" s="30" t="s">
        <v>34</v>
      </c>
      <c r="D42" s="20" t="s">
        <v>33</v>
      </c>
      <c r="E42" s="69">
        <f>'для стенда'!E22</f>
        <v>0.69</v>
      </c>
    </row>
    <row r="43" spans="2:5" ht="32.25" thickBot="1">
      <c r="B43" s="39"/>
      <c r="C43" s="30" t="s">
        <v>35</v>
      </c>
      <c r="D43" s="20" t="s">
        <v>33</v>
      </c>
      <c r="E43" s="69">
        <f>'для стенда'!E23</f>
        <v>0.65</v>
      </c>
    </row>
    <row r="44" spans="2:5" ht="16.5" thickBot="1">
      <c r="B44" s="45">
        <v>13</v>
      </c>
      <c r="C44" s="46" t="s">
        <v>51</v>
      </c>
      <c r="D44" s="20" t="s">
        <v>50</v>
      </c>
      <c r="E44" s="70">
        <f>'для стенда'!E24</f>
        <v>0.1973</v>
      </c>
    </row>
    <row r="45" spans="2:5" ht="32.25" thickBot="1">
      <c r="B45" s="39">
        <v>14</v>
      </c>
      <c r="C45" s="47" t="s">
        <v>49</v>
      </c>
      <c r="D45" s="20" t="s">
        <v>50</v>
      </c>
      <c r="E45" s="70">
        <f>'для стенда'!E25</f>
        <v>0.16159999999999999</v>
      </c>
    </row>
    <row r="47" spans="2:5" s="31" customFormat="1" ht="16.5">
      <c r="B47" s="33"/>
      <c r="C47" s="11" t="s">
        <v>25</v>
      </c>
      <c r="D47" s="77" t="s">
        <v>30</v>
      </c>
      <c r="E47" s="77"/>
    </row>
  </sheetData>
  <mergeCells count="7">
    <mergeCell ref="D47:E47"/>
    <mergeCell ref="A5:E5"/>
    <mergeCell ref="A6:E6"/>
    <mergeCell ref="B13:B14"/>
    <mergeCell ref="C13:C14"/>
    <mergeCell ref="D13:D14"/>
    <mergeCell ref="E13:E14"/>
  </mergeCells>
  <pageMargins left="0.70866141732283472" right="0.31496062992125984" top="0.55118110236220474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>
      <selection activeCell="C12" sqref="C12"/>
    </sheetView>
  </sheetViews>
  <sheetFormatPr defaultRowHeight="15"/>
  <cols>
    <col min="1" max="1" width="1.42578125" style="1" customWidth="1"/>
    <col min="2" max="2" width="3.7109375" style="12" customWidth="1"/>
    <col min="3" max="3" width="62.140625" style="1" customWidth="1"/>
    <col min="4" max="4" width="13.5703125" style="17" customWidth="1"/>
    <col min="5" max="5" width="12.85546875" style="12" customWidth="1"/>
    <col min="6" max="16384" width="9.140625" style="1"/>
  </cols>
  <sheetData>
    <row r="1" spans="1:10" ht="18.75" customHeight="1">
      <c r="A1" s="84" t="s">
        <v>55</v>
      </c>
      <c r="B1" s="84"/>
      <c r="C1" s="84"/>
      <c r="D1" s="84"/>
      <c r="E1" s="84"/>
      <c r="F1" s="2"/>
      <c r="G1" s="2"/>
      <c r="H1" s="2"/>
    </row>
    <row r="2" spans="1:10" ht="14.25" customHeight="1">
      <c r="B2" s="7"/>
      <c r="C2" s="2"/>
      <c r="D2" s="15"/>
      <c r="E2" s="14"/>
      <c r="F2" s="2"/>
      <c r="G2" s="2"/>
      <c r="H2" s="2"/>
    </row>
    <row r="3" spans="1:10" ht="36" customHeight="1">
      <c r="A3" s="82"/>
      <c r="B3" s="82"/>
      <c r="C3" s="82"/>
      <c r="D3" s="82"/>
      <c r="E3" s="82"/>
      <c r="F3" s="2"/>
      <c r="G3" s="2"/>
      <c r="H3" s="2"/>
    </row>
    <row r="4" spans="1:10" ht="15.75" customHeight="1">
      <c r="A4" s="83"/>
      <c r="B4" s="83"/>
      <c r="C4" s="83"/>
      <c r="D4" s="83"/>
      <c r="E4" s="83"/>
      <c r="F4" s="2"/>
      <c r="G4" s="2"/>
      <c r="H4" s="2"/>
    </row>
    <row r="5" spans="1:10" ht="11.25" hidden="1" customHeight="1">
      <c r="B5" s="8"/>
      <c r="C5" s="3"/>
      <c r="D5" s="15"/>
      <c r="E5" s="14"/>
      <c r="F5" s="2"/>
      <c r="G5" s="2"/>
      <c r="H5" s="2"/>
    </row>
    <row r="6" spans="1:10" ht="12.75" hidden="1" customHeight="1">
      <c r="B6" s="8"/>
      <c r="C6" s="3"/>
      <c r="D6" s="15"/>
      <c r="E6" s="14"/>
      <c r="F6" s="2"/>
      <c r="G6" s="2"/>
      <c r="H6" s="2"/>
    </row>
    <row r="7" spans="1:10" ht="16.5" thickBot="1">
      <c r="B7" s="8"/>
      <c r="C7" s="3"/>
      <c r="D7" s="15"/>
      <c r="E7" s="14"/>
      <c r="F7" s="2"/>
      <c r="G7" s="2"/>
      <c r="H7" s="2"/>
    </row>
    <row r="8" spans="1:10">
      <c r="B8" s="85" t="s">
        <v>1</v>
      </c>
      <c r="C8" s="85" t="s">
        <v>2</v>
      </c>
      <c r="D8" s="85" t="s">
        <v>3</v>
      </c>
      <c r="E8" s="85" t="s">
        <v>4</v>
      </c>
      <c r="F8" s="2"/>
      <c r="G8" s="2"/>
    </row>
    <row r="9" spans="1:10" ht="15.75" thickBot="1">
      <c r="B9" s="86"/>
      <c r="C9" s="86"/>
      <c r="D9" s="86"/>
      <c r="E9" s="86"/>
      <c r="F9" s="2"/>
      <c r="G9" s="2"/>
      <c r="H9" s="2"/>
    </row>
    <row r="10" spans="1:10" ht="16.5" thickBot="1">
      <c r="B10" s="48">
        <v>1</v>
      </c>
      <c r="C10" s="49" t="s">
        <v>42</v>
      </c>
      <c r="D10" s="50" t="s">
        <v>47</v>
      </c>
      <c r="E10" s="71">
        <v>1.1927000000000001</v>
      </c>
      <c r="F10" s="2"/>
      <c r="G10" s="2"/>
      <c r="H10" s="2"/>
    </row>
    <row r="11" spans="1:10" ht="32.25" thickBot="1">
      <c r="B11" s="52">
        <v>2</v>
      </c>
      <c r="C11" s="49" t="s">
        <v>7</v>
      </c>
      <c r="D11" s="50" t="s">
        <v>47</v>
      </c>
      <c r="E11" s="71">
        <v>1.3499000000000001</v>
      </c>
      <c r="F11" s="2"/>
      <c r="G11" s="2"/>
      <c r="H11" s="2"/>
      <c r="J11" s="2"/>
    </row>
    <row r="12" spans="1:10" ht="16.5" thickBot="1">
      <c r="B12" s="52">
        <v>3</v>
      </c>
      <c r="C12" s="49" t="s">
        <v>43</v>
      </c>
      <c r="D12" s="50" t="s">
        <v>47</v>
      </c>
      <c r="E12" s="71">
        <v>0.99080000000000001</v>
      </c>
      <c r="F12" s="2"/>
      <c r="G12" s="2"/>
      <c r="H12" s="2"/>
    </row>
    <row r="13" spans="1:10" ht="32.25" thickBot="1">
      <c r="B13" s="52">
        <v>4</v>
      </c>
      <c r="C13" s="49" t="s">
        <v>11</v>
      </c>
      <c r="D13" s="50" t="s">
        <v>47</v>
      </c>
      <c r="E13" s="72">
        <v>1.0619000000000001</v>
      </c>
      <c r="F13" s="2"/>
      <c r="G13" s="2"/>
      <c r="H13" s="2"/>
    </row>
    <row r="14" spans="1:10" ht="32.25" thickBot="1">
      <c r="B14" s="52">
        <v>5</v>
      </c>
      <c r="C14" s="49" t="s">
        <v>44</v>
      </c>
      <c r="D14" s="50" t="s">
        <v>41</v>
      </c>
      <c r="E14" s="51">
        <v>18.4831</v>
      </c>
      <c r="G14" s="1" t="s">
        <v>54</v>
      </c>
    </row>
    <row r="15" spans="1:10" ht="48" thickBot="1">
      <c r="B15" s="52">
        <v>6</v>
      </c>
      <c r="C15" s="49" t="s">
        <v>14</v>
      </c>
      <c r="D15" s="50" t="s">
        <v>15</v>
      </c>
      <c r="E15" s="53">
        <v>92.25</v>
      </c>
    </row>
    <row r="16" spans="1:10" ht="32.25" thickBot="1">
      <c r="B16" s="52">
        <v>7</v>
      </c>
      <c r="C16" s="54" t="s">
        <v>45</v>
      </c>
      <c r="D16" s="50" t="s">
        <v>47</v>
      </c>
      <c r="E16" s="74">
        <v>10.1853</v>
      </c>
    </row>
    <row r="17" spans="1:5" ht="48" thickBot="1">
      <c r="B17" s="52">
        <v>8</v>
      </c>
      <c r="C17" s="55" t="s">
        <v>19</v>
      </c>
      <c r="D17" s="50" t="s">
        <v>47</v>
      </c>
      <c r="E17" s="73">
        <v>10.4748</v>
      </c>
    </row>
    <row r="18" spans="1:5" ht="32.25" thickBot="1">
      <c r="B18" s="52">
        <v>9</v>
      </c>
      <c r="C18" s="49" t="s">
        <v>46</v>
      </c>
      <c r="D18" s="50" t="s">
        <v>48</v>
      </c>
      <c r="E18" s="72">
        <v>0.13980000000000001</v>
      </c>
    </row>
    <row r="19" spans="1:5" ht="48" thickBot="1">
      <c r="B19" s="52">
        <v>10</v>
      </c>
      <c r="C19" s="49" t="s">
        <v>24</v>
      </c>
      <c r="D19" s="50" t="s">
        <v>48</v>
      </c>
      <c r="E19" s="72">
        <v>0.15</v>
      </c>
    </row>
    <row r="20" spans="1:5" ht="16.5" thickBot="1">
      <c r="B20" s="52">
        <v>11</v>
      </c>
      <c r="C20" s="55" t="s">
        <v>31</v>
      </c>
      <c r="D20" s="50" t="s">
        <v>48</v>
      </c>
      <c r="E20" s="75">
        <v>0.13980000000000001</v>
      </c>
    </row>
    <row r="21" spans="1:5" ht="16.5" thickBot="1">
      <c r="B21" s="52">
        <v>12</v>
      </c>
      <c r="C21" s="55" t="s">
        <v>32</v>
      </c>
      <c r="D21" s="50"/>
      <c r="E21" s="56"/>
    </row>
    <row r="22" spans="1:5" ht="32.25" thickBot="1">
      <c r="B22" s="57"/>
      <c r="C22" s="55" t="s">
        <v>34</v>
      </c>
      <c r="D22" s="58" t="s">
        <v>33</v>
      </c>
      <c r="E22" s="59">
        <v>0.69</v>
      </c>
    </row>
    <row r="23" spans="1:5" ht="48" thickBot="1">
      <c r="B23" s="57"/>
      <c r="C23" s="55" t="s">
        <v>35</v>
      </c>
      <c r="D23" s="58" t="s">
        <v>33</v>
      </c>
      <c r="E23" s="59">
        <v>0.65</v>
      </c>
    </row>
    <row r="24" spans="1:5" ht="16.5" thickBot="1">
      <c r="B24" s="62">
        <v>13</v>
      </c>
      <c r="C24" s="60" t="s">
        <v>51</v>
      </c>
      <c r="D24" s="58" t="s">
        <v>50</v>
      </c>
      <c r="E24" s="76">
        <v>0.1973</v>
      </c>
    </row>
    <row r="25" spans="1:5" ht="48" thickBot="1">
      <c r="B25" s="57">
        <v>14</v>
      </c>
      <c r="C25" s="61" t="s">
        <v>49</v>
      </c>
      <c r="D25" s="58" t="s">
        <v>50</v>
      </c>
      <c r="E25" s="63">
        <v>0.16159999999999999</v>
      </c>
    </row>
    <row r="26" spans="1:5">
      <c r="A26" s="5"/>
      <c r="B26" s="10"/>
      <c r="C26" s="6"/>
      <c r="D26" s="16"/>
      <c r="E26" s="18"/>
    </row>
  </sheetData>
  <mergeCells count="7">
    <mergeCell ref="A3:E3"/>
    <mergeCell ref="A4:E4"/>
    <mergeCell ref="A1:E1"/>
    <mergeCell ref="B8:B9"/>
    <mergeCell ref="C8:C9"/>
    <mergeCell ref="D8:D9"/>
    <mergeCell ref="E8:E9"/>
  </mergeCells>
  <pageMargins left="0.70866141732283472" right="0.31496062992125984" top="0.55118110236220474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апрель</vt:lpstr>
      <vt:lpstr>для стенда</vt:lpstr>
      <vt:lpstr>апрель!Область_печати</vt:lpstr>
      <vt:lpstr>'для стенда'!Область_печати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DireK</cp:lastModifiedBy>
  <cp:lastPrinted>2021-02-25T05:32:32Z</cp:lastPrinted>
  <dcterms:created xsi:type="dcterms:W3CDTF">2018-01-03T07:45:26Z</dcterms:created>
  <dcterms:modified xsi:type="dcterms:W3CDTF">2022-03-12T12:31:11Z</dcterms:modified>
</cp:coreProperties>
</file>